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585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<sst xmlns="http://schemas.openxmlformats.org/spreadsheetml/2006/main" count="75" uniqueCount="53">
  <si>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</si>
  <si>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</si>
  <si>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</si>
  <si>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</si>
  <si>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</si>
  <si>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</si>
  <si>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</si>
  <si>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</si>
  <si>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</si>
  <si>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</si>
  <si>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</si>
  <si>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</si>
  <si>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</si>
  <si>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截止2023年12月昌吉州政府债务限额、余额（含一般债务限额、余额和专项债务限额、余额）情况表</t>
  </si>
  <si>
    <t>单位：亿元</t>
  </si>
  <si>
    <t>行政区划名称</t>
  </si>
  <si>
    <t>截止2023年11月政府债务限额总额</t>
  </si>
  <si>
    <t>本次新增债务限额</t>
  </si>
  <si>
    <t>调整后政府债务限额总额</t>
  </si>
  <si>
    <t>截止2023年12月政府债务余额</t>
  </si>
  <si>
    <t>合计</t>
  </si>
  <si>
    <t>一般债务</t>
  </si>
  <si>
    <t>专项债务</t>
  </si>
  <si>
    <t>VALID#</t>
  </si>
  <si>
    <t>65</t>
  </si>
  <si>
    <t>昌吉回族自治州</t>
  </si>
  <si>
    <t>6500</t>
  </si>
  <si>
    <t>昌吉州本级</t>
  </si>
  <si>
    <t>其中：本级</t>
  </si>
  <si>
    <t>6501</t>
  </si>
  <si>
    <t xml:space="preserve">      农高区</t>
  </si>
  <si>
    <t>6502</t>
  </si>
  <si>
    <t xml:space="preserve">      准东开发区</t>
  </si>
  <si>
    <t>6504</t>
  </si>
  <si>
    <t>所属县（市、区）小计</t>
  </si>
  <si>
    <t>6505</t>
  </si>
  <si>
    <t>昌吉市</t>
  </si>
  <si>
    <t>6523</t>
  </si>
  <si>
    <t>其中：市本级</t>
  </si>
  <si>
    <t>6527</t>
  </si>
  <si>
    <t xml:space="preserve">     昌吉高新区</t>
  </si>
  <si>
    <t>6528</t>
  </si>
  <si>
    <t>阜康市</t>
  </si>
  <si>
    <t>6529</t>
  </si>
  <si>
    <t>呼图壁县</t>
  </si>
  <si>
    <t>6530</t>
  </si>
  <si>
    <t>玛纳斯县</t>
  </si>
  <si>
    <t>6531</t>
  </si>
  <si>
    <t>奇台县</t>
  </si>
  <si>
    <t>6532</t>
  </si>
  <si>
    <t>吉木萨尔县</t>
  </si>
  <si>
    <t>6540</t>
  </si>
  <si>
    <t>木垒哈萨克自治县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</si>
</sst>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6" fillId="2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7" borderId="7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21" fillId="12" borderId="4" applyNumberFormat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showZeros="0" tabSelected="1" workbookViewId="0">
      <pane ySplit="8" topLeftCell="A9" activePane="bottomLeft" state="frozen"/>
      <selection/>
      <selection pane="bottomLeft" activeCell="N14" sqref="N14"/>
    </sheetView>
  </sheetViews>
  <sheetFormatPr defaultColWidth="10" defaultRowHeight="13.5"/>
  <cols>
    <col min="1" max="2" width="9" hidden="1"/>
    <col min="3" max="3" width="20.5" customWidth="1"/>
    <col min="4" max="15" width="10.625" customWidth="1"/>
    <col min="16" max="16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5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J3" s="2"/>
      <c r="K3" s="2"/>
      <c r="L3" s="2"/>
      <c r="N3" s="1" t="s">
        <v>10</v>
      </c>
      <c r="O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5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25" customHeight="1" spans="1:15">
      <c r="A6" s="1">
        <v>0</v>
      </c>
      <c r="C6" s="5"/>
      <c r="D6" s="5"/>
      <c r="N6" s="9" t="s">
        <v>14</v>
      </c>
      <c r="O6" s="9"/>
    </row>
    <row r="7" ht="30" customHeight="1" spans="1:15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  <c r="M7" s="6" t="s">
        <v>19</v>
      </c>
      <c r="N7" s="6"/>
      <c r="O7" s="6"/>
    </row>
    <row r="8" ht="41" customHeight="1" spans="1:15">
      <c r="A8" s="1">
        <v>0</v>
      </c>
      <c r="C8" s="6"/>
      <c r="D8" s="6" t="s">
        <v>20</v>
      </c>
      <c r="E8" s="6" t="s">
        <v>21</v>
      </c>
      <c r="F8" s="6" t="s">
        <v>22</v>
      </c>
      <c r="G8" s="6" t="s">
        <v>20</v>
      </c>
      <c r="H8" s="6" t="s">
        <v>21</v>
      </c>
      <c r="I8" s="6" t="s">
        <v>22</v>
      </c>
      <c r="J8" s="6" t="s">
        <v>20</v>
      </c>
      <c r="K8" s="6" t="s">
        <v>21</v>
      </c>
      <c r="L8" s="6" t="s">
        <v>22</v>
      </c>
      <c r="M8" s="6" t="s">
        <v>20</v>
      </c>
      <c r="N8" s="6" t="s">
        <v>21</v>
      </c>
      <c r="O8" s="6" t="s">
        <v>22</v>
      </c>
    </row>
    <row r="9" ht="21" customHeight="1" spans="1:15">
      <c r="A9" s="1" t="s">
        <v>23</v>
      </c>
      <c r="B9" s="1" t="s">
        <v>24</v>
      </c>
      <c r="C9" s="7" t="s">
        <v>25</v>
      </c>
      <c r="D9" s="8">
        <f>SUM(E9:F9)</f>
        <v>634.7919</v>
      </c>
      <c r="E9" s="8">
        <f>E10+E14</f>
        <v>275.9</v>
      </c>
      <c r="F9" s="8">
        <f t="shared" ref="F9:O9" si="0">F10+F14</f>
        <v>358.8919</v>
      </c>
      <c r="G9" s="8">
        <f t="shared" si="0"/>
        <v>2.2</v>
      </c>
      <c r="H9" s="8">
        <f t="shared" si="0"/>
        <v>0</v>
      </c>
      <c r="I9" s="8">
        <f t="shared" si="0"/>
        <v>2.2</v>
      </c>
      <c r="J9" s="8">
        <f t="shared" si="0"/>
        <v>636.9919</v>
      </c>
      <c r="K9" s="8">
        <f t="shared" si="0"/>
        <v>275.9</v>
      </c>
      <c r="L9" s="8">
        <f t="shared" si="0"/>
        <v>361.0919</v>
      </c>
      <c r="M9" s="8">
        <f t="shared" si="0"/>
        <v>598.3335268772</v>
      </c>
      <c r="N9" s="8">
        <f t="shared" si="0"/>
        <v>247.0662108772</v>
      </c>
      <c r="O9" s="10">
        <f t="shared" si="0"/>
        <v>351.267316</v>
      </c>
    </row>
    <row r="10" ht="21" customHeight="1" spans="1:15">
      <c r="A10" s="1" t="s">
        <v>23</v>
      </c>
      <c r="B10" s="1" t="s">
        <v>26</v>
      </c>
      <c r="C10" s="7" t="s">
        <v>27</v>
      </c>
      <c r="D10" s="8">
        <f t="shared" ref="D10:D23" si="1">SUM(E10:F10)</f>
        <v>123.401281</v>
      </c>
      <c r="E10" s="8">
        <f>SUM(E11:E13)</f>
        <v>50.859381</v>
      </c>
      <c r="F10" s="8">
        <f t="shared" ref="F10:O10" si="2">SUM(F11:F13)</f>
        <v>72.5419</v>
      </c>
      <c r="G10" s="8">
        <f t="shared" si="2"/>
        <v>-6.9</v>
      </c>
      <c r="H10" s="8">
        <f t="shared" si="2"/>
        <v>0</v>
      </c>
      <c r="I10" s="8">
        <f t="shared" si="2"/>
        <v>-6.9</v>
      </c>
      <c r="J10" s="8">
        <f t="shared" si="2"/>
        <v>116.501281</v>
      </c>
      <c r="K10" s="8">
        <f t="shared" si="2"/>
        <v>50.859381</v>
      </c>
      <c r="L10" s="8">
        <f t="shared" si="2"/>
        <v>65.6419</v>
      </c>
      <c r="M10" s="8">
        <f t="shared" si="2"/>
        <v>109.9878168772</v>
      </c>
      <c r="N10" s="8">
        <f t="shared" si="2"/>
        <v>45.1724168772</v>
      </c>
      <c r="O10" s="10">
        <f t="shared" si="2"/>
        <v>64.8154</v>
      </c>
    </row>
    <row r="11" ht="21" customHeight="1" spans="1:15">
      <c r="A11" s="1"/>
      <c r="B11" s="1"/>
      <c r="C11" s="7" t="s">
        <v>28</v>
      </c>
      <c r="D11" s="8">
        <f t="shared" si="1"/>
        <v>76.141681</v>
      </c>
      <c r="E11" s="8">
        <v>32.139381</v>
      </c>
      <c r="F11" s="8">
        <v>44.0023</v>
      </c>
      <c r="G11" s="8">
        <f t="shared" ref="G9:G23" si="3">SUM(H11:I11)</f>
        <v>-9.2</v>
      </c>
      <c r="H11" s="8"/>
      <c r="I11" s="8">
        <v>-9.2</v>
      </c>
      <c r="J11" s="8">
        <f t="shared" ref="J9:J23" si="4">SUM(K11:L11)</f>
        <v>66.941681</v>
      </c>
      <c r="K11" s="8">
        <v>32.139381</v>
      </c>
      <c r="L11" s="11">
        <f t="shared" ref="L10:L23" si="5">F11+I11</f>
        <v>34.8023</v>
      </c>
      <c r="M11" s="8">
        <f t="shared" ref="M9:M23" si="6">SUM(N11:O11)</f>
        <v>64.1814934708</v>
      </c>
      <c r="N11" s="8">
        <v>29.3814934708</v>
      </c>
      <c r="O11" s="12">
        <v>34.8</v>
      </c>
    </row>
    <row r="12" ht="21" customHeight="1" spans="1:15">
      <c r="A12" s="1" t="s">
        <v>23</v>
      </c>
      <c r="B12" s="1" t="s">
        <v>29</v>
      </c>
      <c r="C12" s="7" t="s">
        <v>30</v>
      </c>
      <c r="D12" s="8">
        <f t="shared" si="1"/>
        <v>16.93</v>
      </c>
      <c r="E12" s="8">
        <v>9.93</v>
      </c>
      <c r="F12" s="8">
        <v>7</v>
      </c>
      <c r="G12" s="8">
        <f t="shared" si="3"/>
        <v>2.1</v>
      </c>
      <c r="H12" s="8"/>
      <c r="I12" s="8">
        <v>2.1</v>
      </c>
      <c r="J12" s="8">
        <f t="shared" si="4"/>
        <v>19.03</v>
      </c>
      <c r="K12" s="8">
        <v>9.93</v>
      </c>
      <c r="L12" s="11">
        <f t="shared" si="5"/>
        <v>9.1</v>
      </c>
      <c r="M12" s="8">
        <f t="shared" si="6"/>
        <v>16.4733234064</v>
      </c>
      <c r="N12" s="8">
        <v>8.0779234064</v>
      </c>
      <c r="O12" s="12">
        <v>8.3954</v>
      </c>
    </row>
    <row r="13" ht="21" customHeight="1" spans="1:15">
      <c r="A13" s="1" t="s">
        <v>23</v>
      </c>
      <c r="B13" s="1" t="s">
        <v>31</v>
      </c>
      <c r="C13" s="7" t="s">
        <v>32</v>
      </c>
      <c r="D13" s="8">
        <f t="shared" si="1"/>
        <v>30.3296</v>
      </c>
      <c r="E13" s="8">
        <v>8.79</v>
      </c>
      <c r="F13" s="8">
        <v>21.5396</v>
      </c>
      <c r="G13" s="8">
        <f t="shared" si="3"/>
        <v>0.2</v>
      </c>
      <c r="H13" s="8"/>
      <c r="I13" s="8">
        <v>0.2</v>
      </c>
      <c r="J13" s="8">
        <f t="shared" si="4"/>
        <v>30.5296</v>
      </c>
      <c r="K13" s="8">
        <v>8.79</v>
      </c>
      <c r="L13" s="11">
        <f t="shared" si="5"/>
        <v>21.7396</v>
      </c>
      <c r="M13" s="8">
        <f t="shared" si="6"/>
        <v>29.333</v>
      </c>
      <c r="N13" s="8">
        <v>7.713</v>
      </c>
      <c r="O13" s="12">
        <v>21.62</v>
      </c>
    </row>
    <row r="14" ht="21" customHeight="1" spans="1:15">
      <c r="A14" s="1" t="s">
        <v>23</v>
      </c>
      <c r="B14" s="1" t="s">
        <v>33</v>
      </c>
      <c r="C14" s="7" t="s">
        <v>34</v>
      </c>
      <c r="D14" s="8">
        <f t="shared" si="1"/>
        <v>511.390619</v>
      </c>
      <c r="E14" s="8">
        <f>SUM(E18:E23)+E15</f>
        <v>225.040619</v>
      </c>
      <c r="F14" s="8">
        <f t="shared" ref="F14:O14" si="7">SUM(F18:F23)+F15</f>
        <v>286.35</v>
      </c>
      <c r="G14" s="8">
        <f t="shared" si="7"/>
        <v>9.1</v>
      </c>
      <c r="H14" s="8">
        <f t="shared" si="7"/>
        <v>0</v>
      </c>
      <c r="I14" s="8">
        <f t="shared" si="7"/>
        <v>9.1</v>
      </c>
      <c r="J14" s="8">
        <f t="shared" si="7"/>
        <v>520.490619</v>
      </c>
      <c r="K14" s="8">
        <f t="shared" si="7"/>
        <v>225.040619</v>
      </c>
      <c r="L14" s="8">
        <f t="shared" si="7"/>
        <v>295.45</v>
      </c>
      <c r="M14" s="8">
        <f t="shared" si="7"/>
        <v>488.34571</v>
      </c>
      <c r="N14" s="8">
        <f t="shared" si="7"/>
        <v>201.893794</v>
      </c>
      <c r="O14" s="10">
        <f t="shared" si="7"/>
        <v>286.451916</v>
      </c>
    </row>
    <row r="15" ht="21" customHeight="1" spans="1:15">
      <c r="A15" s="1" t="s">
        <v>23</v>
      </c>
      <c r="B15" s="1" t="s">
        <v>35</v>
      </c>
      <c r="C15" s="7" t="s">
        <v>36</v>
      </c>
      <c r="D15" s="8">
        <f t="shared" si="1"/>
        <v>175.2193</v>
      </c>
      <c r="E15" s="8">
        <f>SUM(E16:E17)</f>
        <v>58.8193</v>
      </c>
      <c r="F15" s="8">
        <f t="shared" ref="F15:O15" si="8">SUM(F16:F17)</f>
        <v>116.4</v>
      </c>
      <c r="G15" s="8">
        <f t="shared" si="8"/>
        <v>0</v>
      </c>
      <c r="H15" s="8">
        <f t="shared" si="8"/>
        <v>0</v>
      </c>
      <c r="I15" s="8">
        <f t="shared" si="8"/>
        <v>0</v>
      </c>
      <c r="J15" s="8">
        <f t="shared" si="8"/>
        <v>175.2193</v>
      </c>
      <c r="K15" s="8">
        <f t="shared" si="8"/>
        <v>58.8193</v>
      </c>
      <c r="L15" s="8">
        <f t="shared" si="8"/>
        <v>116.4</v>
      </c>
      <c r="M15" s="8">
        <f t="shared" si="8"/>
        <v>166.153006</v>
      </c>
      <c r="N15" s="8">
        <f t="shared" si="8"/>
        <v>54.855706</v>
      </c>
      <c r="O15" s="10">
        <f t="shared" si="8"/>
        <v>111.2973</v>
      </c>
    </row>
    <row r="16" ht="21" customHeight="1" spans="1:15">
      <c r="A16" s="1" t="s">
        <v>23</v>
      </c>
      <c r="B16" s="1" t="s">
        <v>37</v>
      </c>
      <c r="C16" s="7" t="s">
        <v>38</v>
      </c>
      <c r="D16" s="8">
        <f t="shared" si="1"/>
        <v>169.4593</v>
      </c>
      <c r="E16" s="8">
        <v>57.6693</v>
      </c>
      <c r="F16" s="8">
        <v>111.79</v>
      </c>
      <c r="G16" s="8">
        <f t="shared" si="3"/>
        <v>0</v>
      </c>
      <c r="H16" s="8"/>
      <c r="I16" s="8"/>
      <c r="J16" s="8">
        <f t="shared" si="4"/>
        <v>169.4593</v>
      </c>
      <c r="K16" s="8">
        <v>57.6693</v>
      </c>
      <c r="L16" s="11">
        <f t="shared" si="5"/>
        <v>111.79</v>
      </c>
      <c r="M16" s="8">
        <f t="shared" si="6"/>
        <v>161.859406</v>
      </c>
      <c r="N16" s="8">
        <v>53.765706</v>
      </c>
      <c r="O16" s="12">
        <v>108.0937</v>
      </c>
    </row>
    <row r="17" ht="21" customHeight="1" spans="1:15">
      <c r="A17" s="1" t="s">
        <v>23</v>
      </c>
      <c r="B17" s="1" t="s">
        <v>39</v>
      </c>
      <c r="C17" s="7" t="s">
        <v>40</v>
      </c>
      <c r="D17" s="8">
        <f t="shared" si="1"/>
        <v>5.76</v>
      </c>
      <c r="E17" s="8">
        <v>1.15</v>
      </c>
      <c r="F17" s="8">
        <v>4.61</v>
      </c>
      <c r="G17" s="8">
        <f t="shared" si="3"/>
        <v>0</v>
      </c>
      <c r="H17" s="8"/>
      <c r="I17" s="8"/>
      <c r="J17" s="8">
        <f t="shared" si="4"/>
        <v>5.76</v>
      </c>
      <c r="K17" s="8">
        <v>1.15</v>
      </c>
      <c r="L17" s="11">
        <f t="shared" si="5"/>
        <v>4.61</v>
      </c>
      <c r="M17" s="8">
        <f t="shared" si="6"/>
        <v>4.2936</v>
      </c>
      <c r="N17" s="8">
        <v>1.09</v>
      </c>
      <c r="O17" s="12">
        <v>3.2036</v>
      </c>
    </row>
    <row r="18" ht="21" customHeight="1" spans="1:15">
      <c r="A18" s="1" t="s">
        <v>23</v>
      </c>
      <c r="B18" s="1" t="s">
        <v>41</v>
      </c>
      <c r="C18" s="7" t="s">
        <v>42</v>
      </c>
      <c r="D18" s="8">
        <f t="shared" si="1"/>
        <v>79.9958</v>
      </c>
      <c r="E18" s="8">
        <v>44.5358</v>
      </c>
      <c r="F18" s="8">
        <v>35.46</v>
      </c>
      <c r="G18" s="8">
        <f t="shared" si="3"/>
        <v>2.2</v>
      </c>
      <c r="H18" s="8"/>
      <c r="I18" s="8">
        <v>2.2</v>
      </c>
      <c r="J18" s="8">
        <f t="shared" si="4"/>
        <v>82.1958</v>
      </c>
      <c r="K18" s="8">
        <v>44.5358</v>
      </c>
      <c r="L18" s="11">
        <f t="shared" si="5"/>
        <v>37.66</v>
      </c>
      <c r="M18" s="8">
        <f t="shared" si="6"/>
        <v>76.462521</v>
      </c>
      <c r="N18" s="8">
        <v>39.220571</v>
      </c>
      <c r="O18" s="12">
        <v>37.24195</v>
      </c>
    </row>
    <row r="19" ht="21" customHeight="1" spans="1:15">
      <c r="A19" s="1" t="s">
        <v>23</v>
      </c>
      <c r="B19" s="1" t="s">
        <v>43</v>
      </c>
      <c r="C19" s="7" t="s">
        <v>44</v>
      </c>
      <c r="D19" s="8">
        <f t="shared" si="1"/>
        <v>52.2804</v>
      </c>
      <c r="E19" s="8">
        <v>19.0404</v>
      </c>
      <c r="F19" s="8">
        <v>33.24</v>
      </c>
      <c r="G19" s="8">
        <f t="shared" si="3"/>
        <v>1.9</v>
      </c>
      <c r="H19" s="8"/>
      <c r="I19" s="8">
        <v>1.9</v>
      </c>
      <c r="J19" s="8">
        <f t="shared" si="4"/>
        <v>54.1804</v>
      </c>
      <c r="K19" s="8">
        <v>19.0404</v>
      </c>
      <c r="L19" s="11">
        <f t="shared" si="5"/>
        <v>35.14</v>
      </c>
      <c r="M19" s="8">
        <f t="shared" si="6"/>
        <v>51.715409</v>
      </c>
      <c r="N19" s="8">
        <v>17.338443</v>
      </c>
      <c r="O19" s="12">
        <v>34.376966</v>
      </c>
    </row>
    <row r="20" ht="21" customHeight="1" spans="1:15">
      <c r="A20" s="1" t="s">
        <v>23</v>
      </c>
      <c r="B20" s="1" t="s">
        <v>45</v>
      </c>
      <c r="C20" s="7" t="s">
        <v>46</v>
      </c>
      <c r="D20" s="8">
        <f t="shared" si="1"/>
        <v>59.4671</v>
      </c>
      <c r="E20" s="8">
        <v>29.6871</v>
      </c>
      <c r="F20" s="8">
        <v>29.78</v>
      </c>
      <c r="G20" s="8">
        <f t="shared" si="3"/>
        <v>0.2</v>
      </c>
      <c r="H20" s="8"/>
      <c r="I20" s="8">
        <v>0.2</v>
      </c>
      <c r="J20" s="8">
        <f t="shared" si="4"/>
        <v>59.6671</v>
      </c>
      <c r="K20" s="8">
        <v>29.6871</v>
      </c>
      <c r="L20" s="11">
        <f t="shared" si="5"/>
        <v>29.98</v>
      </c>
      <c r="M20" s="8">
        <f t="shared" si="6"/>
        <v>56.672836</v>
      </c>
      <c r="N20" s="8">
        <v>26.754736</v>
      </c>
      <c r="O20" s="12">
        <v>29.9181</v>
      </c>
    </row>
    <row r="21" ht="21" customHeight="1" spans="1:15">
      <c r="A21" s="1" t="s">
        <v>23</v>
      </c>
      <c r="B21" s="1" t="s">
        <v>47</v>
      </c>
      <c r="C21" s="7" t="s">
        <v>48</v>
      </c>
      <c r="D21" s="8">
        <f t="shared" si="1"/>
        <v>56.882919</v>
      </c>
      <c r="E21" s="8">
        <v>34.202919</v>
      </c>
      <c r="F21" s="8">
        <v>22.68</v>
      </c>
      <c r="G21" s="8">
        <f t="shared" si="3"/>
        <v>3.3</v>
      </c>
      <c r="H21" s="8"/>
      <c r="I21" s="8">
        <v>3.3</v>
      </c>
      <c r="J21" s="8">
        <f t="shared" si="4"/>
        <v>60.182919</v>
      </c>
      <c r="K21" s="8">
        <v>34.202919</v>
      </c>
      <c r="L21" s="11">
        <f t="shared" si="5"/>
        <v>25.98</v>
      </c>
      <c r="M21" s="8">
        <f t="shared" si="6"/>
        <v>52.605441</v>
      </c>
      <c r="N21" s="8">
        <v>28.824641</v>
      </c>
      <c r="O21" s="12">
        <v>23.7808</v>
      </c>
    </row>
    <row r="22" ht="21" customHeight="1" spans="1:15">
      <c r="A22" s="1" t="s">
        <v>23</v>
      </c>
      <c r="B22" s="1" t="s">
        <v>49</v>
      </c>
      <c r="C22" s="7" t="s">
        <v>50</v>
      </c>
      <c r="D22" s="8">
        <f t="shared" si="1"/>
        <v>54.4194</v>
      </c>
      <c r="E22" s="8">
        <v>24.2094</v>
      </c>
      <c r="F22" s="8">
        <v>30.21</v>
      </c>
      <c r="G22" s="8">
        <f t="shared" si="3"/>
        <v>0</v>
      </c>
      <c r="H22" s="8"/>
      <c r="I22" s="8"/>
      <c r="J22" s="8">
        <f t="shared" si="4"/>
        <v>54.4194</v>
      </c>
      <c r="K22" s="8">
        <v>24.2094</v>
      </c>
      <c r="L22" s="11">
        <f t="shared" si="5"/>
        <v>30.21</v>
      </c>
      <c r="M22" s="8">
        <f t="shared" si="6"/>
        <v>51.420042</v>
      </c>
      <c r="N22" s="8">
        <v>21.605242</v>
      </c>
      <c r="O22" s="12">
        <v>29.8148</v>
      </c>
    </row>
    <row r="23" ht="21" customHeight="1" spans="1:15">
      <c r="A23" s="1" t="s">
        <v>23</v>
      </c>
      <c r="B23" s="1" t="s">
        <v>51</v>
      </c>
      <c r="C23" s="7" t="s">
        <v>52</v>
      </c>
      <c r="D23" s="8">
        <f t="shared" si="1"/>
        <v>33.1257</v>
      </c>
      <c r="E23" s="8">
        <v>14.5457</v>
      </c>
      <c r="F23" s="8">
        <v>18.58</v>
      </c>
      <c r="G23" s="8">
        <f t="shared" si="3"/>
        <v>1.5</v>
      </c>
      <c r="H23" s="8"/>
      <c r="I23" s="8">
        <v>1.5</v>
      </c>
      <c r="J23" s="8">
        <f t="shared" si="4"/>
        <v>34.6257</v>
      </c>
      <c r="K23" s="8">
        <v>14.5457</v>
      </c>
      <c r="L23" s="11">
        <f t="shared" si="5"/>
        <v>20.08</v>
      </c>
      <c r="M23" s="8">
        <f t="shared" si="6"/>
        <v>33.316455</v>
      </c>
      <c r="N23" s="8">
        <v>13.294455</v>
      </c>
      <c r="O23" s="12">
        <v>20.022</v>
      </c>
    </row>
  </sheetData>
  <mergeCells count="7">
    <mergeCell ref="C5:O5"/>
    <mergeCell ref="N6:O6"/>
    <mergeCell ref="D7:F7"/>
    <mergeCell ref="G7:I7"/>
    <mergeCell ref="J7:L7"/>
    <mergeCell ref="M7:O7"/>
    <mergeCell ref="C7:C8"/>
  </mergeCells>
  <pageMargins left="0.707638888888889" right="0.354166666666667" top="0.629166666666667" bottom="0.26875" header="0" footer="0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2024-01-05T04:08:46Z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